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uario\Nextcloud\Secretaría Río Ebro\Adaptaciones\Del 449 y 450 a 678 y 679 Adaptaciones\2025-2026\"/>
    </mc:Choice>
  </mc:AlternateContent>
  <xr:revisionPtr revIDLastSave="0" documentId="8_{85F9B25E-B7C5-432E-894E-296992B6265D}" xr6:coauthVersionLast="36" xr6:coauthVersionMax="36" xr10:uidLastSave="{00000000-0000-0000-0000-000000000000}"/>
  <bookViews>
    <workbookView xWindow="0" yWindow="0" windowWidth="25125" windowHeight="12300" xr2:uid="{00000000-000D-0000-FFFF-FFFF00000000}"/>
    <workbookView xWindow="0" yWindow="0" windowWidth="28800" windowHeight="12300" activeTab="1" xr2:uid="{00000000-000D-0000-FFFF-FFFF01000000}"/>
  </bookViews>
  <sheets>
    <sheet name="Aprobadas PLAN VIEJO" sheetId="2" r:id="rId1"/>
    <sheet name="Adaptadas PLAN NUEVO" sheetId="3" r:id="rId2"/>
  </sheets>
  <calcPr calcId="191029"/>
</workbook>
</file>

<file path=xl/calcChain.xml><?xml version="1.0" encoding="utf-8"?>
<calcChain xmlns="http://schemas.openxmlformats.org/spreadsheetml/2006/main">
  <c r="E52" i="3" l="1"/>
  <c r="E45" i="3"/>
  <c r="E50" i="3"/>
  <c r="E51" i="3"/>
  <c r="E23" i="3"/>
  <c r="E17" i="3"/>
  <c r="E18" i="3" l="1"/>
  <c r="E34" i="3" l="1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9" i="3"/>
  <c r="E20" i="3"/>
  <c r="E21" i="3"/>
  <c r="E22" i="3"/>
  <c r="E24" i="3"/>
  <c r="E25" i="3"/>
  <c r="E26" i="3"/>
  <c r="E27" i="3"/>
  <c r="E28" i="3"/>
  <c r="E29" i="3"/>
  <c r="E30" i="3"/>
  <c r="E31" i="3"/>
  <c r="E32" i="3"/>
  <c r="E33" i="3"/>
  <c r="E35" i="3"/>
  <c r="E36" i="3"/>
  <c r="E37" i="3"/>
  <c r="E38" i="3"/>
  <c r="E39" i="3"/>
  <c r="E40" i="3"/>
  <c r="E41" i="3"/>
  <c r="E42" i="3"/>
  <c r="E43" i="3"/>
  <c r="E44" i="3"/>
  <c r="E46" i="3"/>
  <c r="E47" i="3"/>
  <c r="E48" i="3"/>
  <c r="E49" i="3"/>
  <c r="E53" i="3"/>
  <c r="E54" i="3"/>
  <c r="E2" i="3"/>
</calcChain>
</file>

<file path=xl/sharedStrings.xml><?xml version="1.0" encoding="utf-8"?>
<sst xmlns="http://schemas.openxmlformats.org/spreadsheetml/2006/main" count="386" uniqueCount="106">
  <si>
    <t>PlanVIEJO</t>
  </si>
  <si>
    <t>¿Superada?</t>
  </si>
  <si>
    <t>Fundamentos de administración y dirección de empresas</t>
  </si>
  <si>
    <t>Contabilidad financiera I</t>
  </si>
  <si>
    <t>Matemáticas I</t>
  </si>
  <si>
    <t>Introducción al marketing</t>
  </si>
  <si>
    <t>Introducción al derecho</t>
  </si>
  <si>
    <t>Historia económica y economía mundial</t>
  </si>
  <si>
    <t>Contabilidad financiera II</t>
  </si>
  <si>
    <t>Microeconomía I</t>
  </si>
  <si>
    <t>Matemáticas II</t>
  </si>
  <si>
    <t>Estadística I</t>
  </si>
  <si>
    <t>Estadística II</t>
  </si>
  <si>
    <t>Fiscalidad de la empresa</t>
  </si>
  <si>
    <t>Macroeconomía I</t>
  </si>
  <si>
    <t>Microeconomía II</t>
  </si>
  <si>
    <t>Organización y gestión interna</t>
  </si>
  <si>
    <t>Análisis y valoración de las operaciones financieras</t>
  </si>
  <si>
    <t>Economía española</t>
  </si>
  <si>
    <t>Estados financieros</t>
  </si>
  <si>
    <t>Introducción a la investigación de mercados</t>
  </si>
  <si>
    <t>Macroeconomía II</t>
  </si>
  <si>
    <t>Investigación de mercados I</t>
  </si>
  <si>
    <t>Análisis de datos y técnicas multivariantes</t>
  </si>
  <si>
    <t>Comportamiento del cliente</t>
  </si>
  <si>
    <t>Sociología del consumo</t>
  </si>
  <si>
    <t>Decisiones sobre producto y marca</t>
  </si>
  <si>
    <t>Investigación de mercados II</t>
  </si>
  <si>
    <t>Decisiones sobre distribución comercial</t>
  </si>
  <si>
    <t>Decisiones sobre gestión comercial de precios</t>
  </si>
  <si>
    <t>Decisiones sobre comunicación comercial</t>
  </si>
  <si>
    <t>Econometría</t>
  </si>
  <si>
    <t>Plan de marketing</t>
  </si>
  <si>
    <t>Dirección de equipos</t>
  </si>
  <si>
    <t>Marketing estratégico</t>
  </si>
  <si>
    <t>Comunicación corporativa</t>
  </si>
  <si>
    <t>Dirección de ventas</t>
  </si>
  <si>
    <t>Marketing de organizaciones de servicios</t>
  </si>
  <si>
    <t>Marketing público y no lucrativo</t>
  </si>
  <si>
    <t>Marketing y responsabilidad social corporativa</t>
  </si>
  <si>
    <t>e- Marketing</t>
  </si>
  <si>
    <t>Las TIC y su aplicación al marketing</t>
  </si>
  <si>
    <t>Técnicas sociológicas de negociación comercial</t>
  </si>
  <si>
    <t>Políticas de comercio internacional</t>
  </si>
  <si>
    <t>Plan de internacionalización de la empresa</t>
  </si>
  <si>
    <t>Estrategias de crecimiento empresarial</t>
  </si>
  <si>
    <t>Métodos estadísticos en investigación de mercados</t>
  </si>
  <si>
    <t>Prácticas en empresa I</t>
  </si>
  <si>
    <t>Simulación comercial</t>
  </si>
  <si>
    <t>Marketing internacional</t>
  </si>
  <si>
    <t>Sistemas de información y bases de datos</t>
  </si>
  <si>
    <t>Prácticas en empresa II</t>
  </si>
  <si>
    <t>Prácticas en empresa</t>
  </si>
  <si>
    <t>Gestión de la innovación</t>
  </si>
  <si>
    <t>Lengua extranjera para marketing (inglés)</t>
  </si>
  <si>
    <t>PlanNUEVO</t>
  </si>
  <si>
    <t>Contabilidad</t>
  </si>
  <si>
    <t>Matemáticas para marketing e investigación de mercados I</t>
  </si>
  <si>
    <t>Principios de marketing</t>
  </si>
  <si>
    <t>Derecho privado patrimonial</t>
  </si>
  <si>
    <t>Sistemas de información interna para el marketing</t>
  </si>
  <si>
    <t>Microeconomía I: consumo y producción</t>
  </si>
  <si>
    <t>Matemáticas para marketing e investigación de mercados II</t>
  </si>
  <si>
    <t>Estadística y ciencia de datos I</t>
  </si>
  <si>
    <t>Estadística y ciencia de datos II</t>
  </si>
  <si>
    <t>Introducción a la macroeconomía</t>
  </si>
  <si>
    <t>Microeconomía II: mercados</t>
  </si>
  <si>
    <t>Diseño organizativo</t>
  </si>
  <si>
    <t>Finanzas aplicadas al marketing</t>
  </si>
  <si>
    <t>Análisis financiero para el marketing</t>
  </si>
  <si>
    <t>Análisis multivariante y ciencia de datos en estrategias comerciales</t>
  </si>
  <si>
    <t>Producto y marca</t>
  </si>
  <si>
    <t>Proyecto de investigación</t>
  </si>
  <si>
    <t>Distribución comercial</t>
  </si>
  <si>
    <t>Precios</t>
  </si>
  <si>
    <t>Comunicación comercial</t>
  </si>
  <si>
    <t>Econometría: Análisis y tratamiento de datos en investigación de mercados</t>
  </si>
  <si>
    <t>Dirección de equipos y liderazgo</t>
  </si>
  <si>
    <t>Marketing sectorial</t>
  </si>
  <si>
    <t>Marketing sostenible y público</t>
  </si>
  <si>
    <t>Fundamentos de marketing digital</t>
  </si>
  <si>
    <t>Competencias digitales para el marketing</t>
  </si>
  <si>
    <t>Entorno económico de la empresa</t>
  </si>
  <si>
    <t>Emprendimiento y creación de empresas</t>
  </si>
  <si>
    <t>Dirección estratégica</t>
  </si>
  <si>
    <t>Métodos estadísticos y ciencia de datos en investigación de mercados</t>
  </si>
  <si>
    <t>Análisis de datos con inteligencia artificial</t>
  </si>
  <si>
    <t>Innovación y gestión del cambio</t>
  </si>
  <si>
    <t>Código</t>
  </si>
  <si>
    <t>Investigación de Mercados II</t>
  </si>
  <si>
    <t>Dirección de Equipos y liderazgo</t>
  </si>
  <si>
    <t>Trabajo fin de Grado</t>
  </si>
  <si>
    <t>Comunicación comercial online</t>
  </si>
  <si>
    <t>Herramientas de investigación de mercados en internet</t>
  </si>
  <si>
    <t>Aplicaciones prácticas de marketing</t>
  </si>
  <si>
    <t>Inglés para marketing</t>
  </si>
  <si>
    <t>CURSO</t>
  </si>
  <si>
    <t>SEMESTRE</t>
  </si>
  <si>
    <t>1º</t>
  </si>
  <si>
    <t>2º</t>
  </si>
  <si>
    <t>3º</t>
  </si>
  <si>
    <t>4º</t>
  </si>
  <si>
    <t>TFG</t>
  </si>
  <si>
    <t xml:space="preserve">Modelos cuantitativos para el marketng y la investigación de mercados </t>
  </si>
  <si>
    <t xml:space="preserve">CURSO </t>
  </si>
  <si>
    <t>Marketng internacional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</si>
</sst>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2" xfId="0" applyFont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0" fillId="0" borderId="4" xfId="0" applyBorder="1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14" xfId="0" applyFont="1" applyBorder="1" applyProtection="1">
      <protection hidden="1"/>
    </xf>
    <xf numFmtId="0" fontId="2" fillId="0" borderId="15" xfId="0" applyFont="1" applyBorder="1" applyProtection="1">
      <protection hidden="1"/>
    </xf>
    <xf numFmtId="0" fontId="1" fillId="0" borderId="16" xfId="0" applyFont="1" applyBorder="1" applyAlignment="1" applyProtection="1">
      <alignment horizontal="center" vertical="top"/>
      <protection hidden="1"/>
    </xf>
    <xf numFmtId="0" fontId="1" fillId="0" borderId="17" xfId="0" applyFont="1" applyBorder="1" applyAlignment="1" applyProtection="1">
      <alignment horizontal="center" vertical="top"/>
      <protection hidden="1"/>
    </xf>
    <xf numFmtId="0" fontId="0" fillId="0" borderId="0" xfId="0" applyProtection="1">
      <protection hidden="1"/>
    </xf>
    <xf numFmtId="0" fontId="0" fillId="0" borderId="3" xfId="0" applyBorder="1" applyProtection="1">
      <protection hidden="1"/>
    </xf>
    <xf numFmtId="0" fontId="0" fillId="0" borderId="4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6" xfId="0" applyBorder="1" applyProtection="1">
      <protection hidden="1"/>
    </xf>
    <xf numFmtId="0" fontId="0" fillId="0" borderId="0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2" fillId="0" borderId="0" xfId="0" applyFont="1" applyProtection="1">
      <protection hidden="1"/>
    </xf>
    <xf numFmtId="0" fontId="1" fillId="0" borderId="2" xfId="0" applyFont="1" applyBorder="1" applyAlignment="1" applyProtection="1">
      <alignment horizontal="center" vertical="top"/>
      <protection hidden="1"/>
    </xf>
    <xf numFmtId="0" fontId="0" fillId="0" borderId="0" xfId="0" applyFill="1" applyBorder="1" applyProtection="1">
      <protection hidden="1"/>
    </xf>
  </cellXfs>
  <cellStyles count="1">
    <cellStyle name="Normal" xfId="0" builtinId="0"/>
  </cellStyles>
  <dxfs count="2"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3</xdr:row>
      <xdr:rowOff>104774</xdr:rowOff>
    </xdr:from>
    <xdr:to>
      <xdr:col>15</xdr:col>
      <xdr:colOff>114300</xdr:colOff>
      <xdr:row>18</xdr:row>
      <xdr:rowOff>9525</xdr:rowOff>
    </xdr:to>
    <xdr:sp macro="" textlink="">
      <xdr:nvSpPr>
        <xdr:cNvPr id="2" name="Llamada rectangular redondead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248525" y="685799"/>
          <a:ext cx="5372100" cy="2771776"/>
        </a:xfrm>
        <a:prstGeom prst="wedgeRoundRectCallout">
          <a:avLst>
            <a:gd name="adj1" fmla="val -67002"/>
            <a:gd name="adj2" fmla="val -69712"/>
            <a:gd name="adj3" fmla="val 16667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ES" sz="1600" b="1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PASOS</a:t>
          </a:r>
        </a:p>
        <a:p>
          <a:pPr algn="ctr"/>
          <a:endParaRPr lang="es-ES" sz="1600" b="1" u="sng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s-ES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1º.  En la columna </a:t>
          </a:r>
          <a:r>
            <a:rPr lang="es-ES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</a:t>
          </a:r>
          <a:r>
            <a:rPr lang="es-ES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es-ES" sz="16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pon</a:t>
          </a:r>
          <a:r>
            <a:rPr lang="es-ES" sz="16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una </a:t>
          </a:r>
          <a:r>
            <a:rPr lang="es-ES" sz="16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X</a:t>
          </a:r>
          <a:r>
            <a:rPr lang="es-ES" sz="16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 aquellas asignaturas del </a:t>
          </a:r>
          <a:r>
            <a:rPr lang="es-ES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plan viejo (450) </a:t>
          </a:r>
          <a:r>
            <a:rPr lang="es-ES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que ya hayas aprobado.</a:t>
          </a:r>
        </a:p>
        <a:p>
          <a:pPr algn="l"/>
          <a:r>
            <a:rPr lang="es-ES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l"/>
          <a:r>
            <a:rPr lang="es-ES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2º. Consulta la pestaña "Adaptadas PLAN NUEVO". Aparecerán marcadas en verde las asignaturas que estarían adaptadas</a:t>
          </a:r>
          <a:r>
            <a:rPr lang="es-ES" sz="16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 el </a:t>
          </a:r>
          <a:r>
            <a:rPr lang="es-ES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plan nuevo (679) y que, por tanto, no tendrías que cursar</a:t>
          </a:r>
          <a:r>
            <a:rPr lang="es-ES" sz="16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si te adaptas.</a:t>
          </a:r>
          <a:endParaRPr lang="es-ES" sz="16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152400</xdr:colOff>
      <xdr:row>1</xdr:row>
      <xdr:rowOff>0</xdr:rowOff>
    </xdr:from>
    <xdr:to>
      <xdr:col>9</xdr:col>
      <xdr:colOff>285750</xdr:colOff>
      <xdr:row>10</xdr:row>
      <xdr:rowOff>142875</xdr:rowOff>
    </xdr:to>
    <xdr:sp macro="" textlink="">
      <xdr:nvSpPr>
        <xdr:cNvPr id="2" name="Rectángulo redondead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924550" y="200025"/>
          <a:ext cx="2752725" cy="18573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/>
            <a:t>Las asignaturas de 1º curso del plan nuevo se </a:t>
          </a:r>
          <a:r>
            <a:rPr lang="es-ES" sz="1800" b="1"/>
            <a:t>han empezado</a:t>
          </a:r>
          <a:r>
            <a:rPr lang="es-ES" sz="1800" b="1" baseline="0"/>
            <a:t> a impartir</a:t>
          </a:r>
          <a:r>
            <a:rPr lang="es-ES" sz="1800" baseline="0"/>
            <a:t> </a:t>
          </a:r>
          <a:r>
            <a:rPr lang="es-ES" sz="1800" b="1" baseline="0"/>
            <a:t>en el curso 2025-2026.</a:t>
          </a:r>
          <a:endParaRPr lang="es-ES" sz="1800" b="1"/>
        </a:p>
      </xdr:txBody>
    </xdr:sp>
    <xdr:clientData/>
  </xdr:twoCellAnchor>
  <xdr:twoCellAnchor>
    <xdr:from>
      <xdr:col>5</xdr:col>
      <xdr:colOff>152400</xdr:colOff>
      <xdr:row>11</xdr:row>
      <xdr:rowOff>6350</xdr:rowOff>
    </xdr:from>
    <xdr:to>
      <xdr:col>9</xdr:col>
      <xdr:colOff>285750</xdr:colOff>
      <xdr:row>21</xdr:row>
      <xdr:rowOff>15875</xdr:rowOff>
    </xdr:to>
    <xdr:sp macro="" textlink="">
      <xdr:nvSpPr>
        <xdr:cNvPr id="3" name="Rectángulo redondead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924550" y="2120900"/>
          <a:ext cx="2752725" cy="19240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/>
            <a:t>Las asignaturas de 2º curso del plan nuevo se </a:t>
          </a:r>
          <a:r>
            <a:rPr lang="es-ES" sz="1800" b="1"/>
            <a:t>empezarán</a:t>
          </a:r>
          <a:r>
            <a:rPr lang="es-ES" sz="1800" b="1" baseline="0"/>
            <a:t> a impartir</a:t>
          </a:r>
          <a:r>
            <a:rPr lang="es-ES" sz="1800" baseline="0"/>
            <a:t> </a:t>
          </a:r>
          <a:r>
            <a:rPr lang="es-ES" sz="1800" b="1" baseline="0"/>
            <a:t>en el curso 2026-2027</a:t>
          </a:r>
          <a:endParaRPr lang="es-ES" sz="1800" b="1"/>
        </a:p>
      </xdr:txBody>
    </xdr:sp>
    <xdr:clientData/>
  </xdr:twoCellAnchor>
  <xdr:twoCellAnchor>
    <xdr:from>
      <xdr:col>5</xdr:col>
      <xdr:colOff>152400</xdr:colOff>
      <xdr:row>21</xdr:row>
      <xdr:rowOff>79375</xdr:rowOff>
    </xdr:from>
    <xdr:to>
      <xdr:col>9</xdr:col>
      <xdr:colOff>285750</xdr:colOff>
      <xdr:row>30</xdr:row>
      <xdr:rowOff>193675</xdr:rowOff>
    </xdr:to>
    <xdr:sp macro="" textlink="">
      <xdr:nvSpPr>
        <xdr:cNvPr id="4" name="Rectángulo redondead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924550" y="4108450"/>
          <a:ext cx="2752725" cy="18288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/>
            <a:t>Las asignaturas de 3</a:t>
          </a:r>
          <a:r>
            <a:rPr lang="es-ES" sz="1800" baseline="30000"/>
            <a:t>er</a:t>
          </a:r>
          <a:r>
            <a:rPr lang="es-ES" sz="1800"/>
            <a:t> curso del plan nuevo se </a:t>
          </a:r>
          <a:r>
            <a:rPr lang="es-ES" sz="1800" b="1"/>
            <a:t>empezarán</a:t>
          </a:r>
          <a:r>
            <a:rPr lang="es-ES" sz="1800" b="1" baseline="0"/>
            <a:t> a impartir</a:t>
          </a:r>
          <a:r>
            <a:rPr lang="es-ES" sz="1800" baseline="0"/>
            <a:t> </a:t>
          </a:r>
          <a:r>
            <a:rPr lang="es-ES" sz="1800" b="1" baseline="0"/>
            <a:t>en el curso 2027-2028</a:t>
          </a:r>
          <a:endParaRPr lang="es-ES" sz="1800" b="1"/>
        </a:p>
      </xdr:txBody>
    </xdr:sp>
    <xdr:clientData/>
  </xdr:twoCellAnchor>
  <xdr:twoCellAnchor>
    <xdr:from>
      <xdr:col>5</xdr:col>
      <xdr:colOff>152400</xdr:colOff>
      <xdr:row>31</xdr:row>
      <xdr:rowOff>57149</xdr:rowOff>
    </xdr:from>
    <xdr:to>
      <xdr:col>9</xdr:col>
      <xdr:colOff>285750</xdr:colOff>
      <xdr:row>53</xdr:row>
      <xdr:rowOff>161924</xdr:rowOff>
    </xdr:to>
    <xdr:sp macro="" textlink="">
      <xdr:nvSpPr>
        <xdr:cNvPr id="5" name="Rectángulo redondead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924550" y="6000749"/>
          <a:ext cx="2752725" cy="42957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/>
            <a:t>Las asignaturas de 4º curso del plan nuevo se </a:t>
          </a:r>
          <a:r>
            <a:rPr lang="es-ES" sz="1800" b="1"/>
            <a:t>empezarán</a:t>
          </a:r>
          <a:r>
            <a:rPr lang="es-ES" sz="1800" b="1" baseline="0"/>
            <a:t> a impartir</a:t>
          </a:r>
          <a:r>
            <a:rPr lang="es-ES" sz="1800" baseline="0"/>
            <a:t> </a:t>
          </a:r>
          <a:r>
            <a:rPr lang="es-ES" sz="1800" b="1" baseline="0"/>
            <a:t>en el curso 2028-2029</a:t>
          </a:r>
          <a:endParaRPr lang="es-ES" sz="1800" b="1"/>
        </a:p>
      </xdr:txBody>
    </xdr:sp>
    <xdr:clientData/>
  </xdr:twoCellAnchor>
  <xdr:twoCellAnchor>
    <xdr:from>
      <xdr:col>12</xdr:col>
      <xdr:colOff>0</xdr:colOff>
      <xdr:row>3</xdr:row>
      <xdr:rowOff>0</xdr:rowOff>
    </xdr:from>
    <xdr:to>
      <xdr:col>16</xdr:col>
      <xdr:colOff>314325</xdr:colOff>
      <xdr:row>12</xdr:row>
      <xdr:rowOff>133350</xdr:rowOff>
    </xdr:to>
    <xdr:sp macro="" textlink="">
      <xdr:nvSpPr>
        <xdr:cNvPr id="6" name="Rectángulo redondead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0220325" y="581025"/>
          <a:ext cx="2752725" cy="1857375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Las asignaturas</a:t>
          </a:r>
          <a:r>
            <a:rPr lang="es-ES" sz="16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6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marcadas en verde son las asignaturas que tendrías adaptadas si te pasaras (adaptaras) al plan nuevo(679)</a:t>
          </a:r>
          <a:endParaRPr lang="es-ES" sz="2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19050</xdr:colOff>
      <xdr:row>14</xdr:row>
      <xdr:rowOff>19049</xdr:rowOff>
    </xdr:from>
    <xdr:to>
      <xdr:col>16</xdr:col>
      <xdr:colOff>333375</xdr:colOff>
      <xdr:row>24</xdr:row>
      <xdr:rowOff>190499</xdr:rowOff>
    </xdr:to>
    <xdr:sp macro="" textlink="">
      <xdr:nvSpPr>
        <xdr:cNvPr id="7" name="Rectángulo redondead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0239375" y="2705099"/>
          <a:ext cx="2752725" cy="2085975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IMPORTANTE</a:t>
          </a:r>
          <a:r>
            <a:rPr lang="es-ES" sz="16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es-ES" sz="16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UN ESTUDIANTE NO PUEDE CURSAR SIMULTÁNEAMENTE ASIGNATURAS DE LOS DOS PLANES DE ESTUDIO.</a:t>
          </a:r>
          <a:endParaRPr lang="es-ES" sz="28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"/>
  <sheetViews>
    <sheetView tabSelected="1" zoomScale="70" zoomScaleNormal="70" workbookViewId="0">
      <selection activeCell="E32" sqref="E32"/>
    </sheetView>
    <sheetView workbookViewId="1"/>
  </sheetViews>
  <sheetFormatPr baseColWidth="10" defaultColWidth="9.140625" defaultRowHeight="15" x14ac:dyDescent="0.25"/>
  <cols>
    <col min="1" max="1" width="9.140625" style="3"/>
    <col min="2" max="2" width="10.7109375" style="3" customWidth="1"/>
    <col min="3" max="3" width="65" style="3" bestFit="1" customWidth="1"/>
    <col min="4" max="4" width="68.42578125" style="3" hidden="1" customWidth="1"/>
    <col min="5" max="5" width="11.28515625" style="10" bestFit="1" customWidth="1"/>
    <col min="6" max="16384" width="9.140625" style="3"/>
  </cols>
  <sheetData>
    <row r="1" spans="1:5" ht="15.75" thickBot="1" x14ac:dyDescent="0.3">
      <c r="A1" s="25" t="s">
        <v>96</v>
      </c>
      <c r="B1" s="25" t="s">
        <v>97</v>
      </c>
      <c r="C1" s="26" t="s">
        <v>0</v>
      </c>
      <c r="D1" s="2" t="s">
        <v>55</v>
      </c>
      <c r="E1" s="1" t="s">
        <v>1</v>
      </c>
    </row>
    <row r="2" spans="1:5" x14ac:dyDescent="0.25">
      <c r="A2" s="16" t="s">
        <v>98</v>
      </c>
      <c r="B2" s="17" t="s">
        <v>98</v>
      </c>
      <c r="C2" s="18" t="s">
        <v>2</v>
      </c>
      <c r="D2" s="3" t="s">
        <v>2</v>
      </c>
      <c r="E2" s="5"/>
    </row>
    <row r="3" spans="1:5" x14ac:dyDescent="0.25">
      <c r="A3" s="19" t="s">
        <v>98</v>
      </c>
      <c r="B3" s="20" t="s">
        <v>98</v>
      </c>
      <c r="C3" s="21" t="s">
        <v>3</v>
      </c>
      <c r="D3" s="3" t="s">
        <v>56</v>
      </c>
      <c r="E3" s="7"/>
    </row>
    <row r="4" spans="1:5" x14ac:dyDescent="0.25">
      <c r="A4" s="19" t="s">
        <v>98</v>
      </c>
      <c r="B4" s="20" t="s">
        <v>98</v>
      </c>
      <c r="C4" s="21" t="s">
        <v>4</v>
      </c>
      <c r="D4" s="3" t="s">
        <v>57</v>
      </c>
      <c r="E4" s="7"/>
    </row>
    <row r="5" spans="1:5" x14ac:dyDescent="0.25">
      <c r="A5" s="19" t="s">
        <v>98</v>
      </c>
      <c r="B5" s="20" t="s">
        <v>98</v>
      </c>
      <c r="C5" s="21" t="s">
        <v>5</v>
      </c>
      <c r="D5" s="3" t="s">
        <v>58</v>
      </c>
      <c r="E5" s="7"/>
    </row>
    <row r="6" spans="1:5" x14ac:dyDescent="0.25">
      <c r="A6" s="19" t="s">
        <v>98</v>
      </c>
      <c r="B6" s="20" t="s">
        <v>98</v>
      </c>
      <c r="C6" s="21" t="s">
        <v>6</v>
      </c>
      <c r="D6" s="3" t="s">
        <v>59</v>
      </c>
      <c r="E6" s="7"/>
    </row>
    <row r="7" spans="1:5" x14ac:dyDescent="0.25">
      <c r="A7" s="19" t="s">
        <v>98</v>
      </c>
      <c r="B7" s="20" t="s">
        <v>99</v>
      </c>
      <c r="C7" s="21" t="s">
        <v>7</v>
      </c>
      <c r="D7" s="3" t="s">
        <v>7</v>
      </c>
      <c r="E7" s="7"/>
    </row>
    <row r="8" spans="1:5" x14ac:dyDescent="0.25">
      <c r="A8" s="19" t="s">
        <v>98</v>
      </c>
      <c r="B8" s="20" t="s">
        <v>99</v>
      </c>
      <c r="C8" s="21" t="s">
        <v>8</v>
      </c>
      <c r="D8" s="3" t="s">
        <v>60</v>
      </c>
      <c r="E8" s="7"/>
    </row>
    <row r="9" spans="1:5" x14ac:dyDescent="0.25">
      <c r="A9" s="19" t="s">
        <v>98</v>
      </c>
      <c r="B9" s="20" t="s">
        <v>99</v>
      </c>
      <c r="C9" s="21" t="s">
        <v>9</v>
      </c>
      <c r="D9" s="3" t="s">
        <v>61</v>
      </c>
      <c r="E9" s="7"/>
    </row>
    <row r="10" spans="1:5" x14ac:dyDescent="0.25">
      <c r="A10" s="19" t="s">
        <v>98</v>
      </c>
      <c r="B10" s="20" t="s">
        <v>99</v>
      </c>
      <c r="C10" s="21" t="s">
        <v>10</v>
      </c>
      <c r="D10" s="3" t="s">
        <v>62</v>
      </c>
      <c r="E10" s="7"/>
    </row>
    <row r="11" spans="1:5" ht="15.75" thickBot="1" x14ac:dyDescent="0.3">
      <c r="A11" s="22" t="s">
        <v>98</v>
      </c>
      <c r="B11" s="23" t="s">
        <v>99</v>
      </c>
      <c r="C11" s="24" t="s">
        <v>11</v>
      </c>
      <c r="D11" s="3" t="s">
        <v>63</v>
      </c>
      <c r="E11" s="9"/>
    </row>
    <row r="12" spans="1:5" x14ac:dyDescent="0.25">
      <c r="A12" s="16" t="s">
        <v>99</v>
      </c>
      <c r="B12" s="17" t="s">
        <v>98</v>
      </c>
      <c r="C12" s="18" t="s">
        <v>12</v>
      </c>
      <c r="D12" s="3" t="s">
        <v>64</v>
      </c>
      <c r="E12" s="7"/>
    </row>
    <row r="13" spans="1:5" x14ac:dyDescent="0.25">
      <c r="A13" s="19" t="s">
        <v>99</v>
      </c>
      <c r="B13" s="20" t="s">
        <v>98</v>
      </c>
      <c r="C13" s="21" t="s">
        <v>13</v>
      </c>
      <c r="D13" s="3" t="s">
        <v>13</v>
      </c>
      <c r="E13" s="7"/>
    </row>
    <row r="14" spans="1:5" x14ac:dyDescent="0.25">
      <c r="A14" s="19" t="s">
        <v>99</v>
      </c>
      <c r="B14" s="20" t="s">
        <v>98</v>
      </c>
      <c r="C14" s="21" t="s">
        <v>14</v>
      </c>
      <c r="D14" s="3" t="s">
        <v>65</v>
      </c>
      <c r="E14" s="7"/>
    </row>
    <row r="15" spans="1:5" x14ac:dyDescent="0.25">
      <c r="A15" s="19" t="s">
        <v>99</v>
      </c>
      <c r="B15" s="20" t="s">
        <v>98</v>
      </c>
      <c r="C15" s="21" t="s">
        <v>15</v>
      </c>
      <c r="D15" s="3" t="s">
        <v>66</v>
      </c>
      <c r="E15" s="7"/>
    </row>
    <row r="16" spans="1:5" x14ac:dyDescent="0.25">
      <c r="A16" s="19" t="s">
        <v>99</v>
      </c>
      <c r="B16" s="20" t="s">
        <v>98</v>
      </c>
      <c r="C16" s="21" t="s">
        <v>16</v>
      </c>
      <c r="D16" s="3" t="s">
        <v>67</v>
      </c>
      <c r="E16" s="7"/>
    </row>
    <row r="17" spans="1:5" x14ac:dyDescent="0.25">
      <c r="A17" s="19" t="s">
        <v>99</v>
      </c>
      <c r="B17" s="20" t="s">
        <v>99</v>
      </c>
      <c r="C17" s="21" t="s">
        <v>17</v>
      </c>
      <c r="D17" s="3" t="s">
        <v>68</v>
      </c>
      <c r="E17" s="7"/>
    </row>
    <row r="18" spans="1:5" x14ac:dyDescent="0.25">
      <c r="A18" s="19" t="s">
        <v>99</v>
      </c>
      <c r="B18" s="20" t="s">
        <v>99</v>
      </c>
      <c r="C18" s="21" t="s">
        <v>18</v>
      </c>
      <c r="D18" s="3" t="s">
        <v>18</v>
      </c>
      <c r="E18" s="7"/>
    </row>
    <row r="19" spans="1:5" x14ac:dyDescent="0.25">
      <c r="A19" s="19" t="s">
        <v>99</v>
      </c>
      <c r="B19" s="20" t="s">
        <v>99</v>
      </c>
      <c r="C19" s="21" t="s">
        <v>19</v>
      </c>
      <c r="D19" s="3" t="s">
        <v>69</v>
      </c>
      <c r="E19" s="7"/>
    </row>
    <row r="20" spans="1:5" x14ac:dyDescent="0.25">
      <c r="A20" s="19" t="s">
        <v>99</v>
      </c>
      <c r="B20" s="20" t="s">
        <v>99</v>
      </c>
      <c r="C20" s="21" t="s">
        <v>20</v>
      </c>
      <c r="D20" s="3" t="s">
        <v>22</v>
      </c>
      <c r="E20" s="7"/>
    </row>
    <row r="21" spans="1:5" ht="15.75" thickBot="1" x14ac:dyDescent="0.3">
      <c r="A21" s="22" t="s">
        <v>99</v>
      </c>
      <c r="B21" s="23" t="s">
        <v>99</v>
      </c>
      <c r="C21" s="24" t="s">
        <v>21</v>
      </c>
      <c r="D21" s="3" t="s">
        <v>65</v>
      </c>
      <c r="E21" s="9"/>
    </row>
    <row r="22" spans="1:5" x14ac:dyDescent="0.25">
      <c r="A22" s="16" t="s">
        <v>100</v>
      </c>
      <c r="B22" s="17" t="s">
        <v>98</v>
      </c>
      <c r="C22" s="18" t="s">
        <v>22</v>
      </c>
      <c r="D22" s="3" t="s">
        <v>27</v>
      </c>
      <c r="E22" s="5"/>
    </row>
    <row r="23" spans="1:5" x14ac:dyDescent="0.25">
      <c r="A23" s="19" t="s">
        <v>100</v>
      </c>
      <c r="B23" s="20" t="s">
        <v>98</v>
      </c>
      <c r="C23" s="21" t="s">
        <v>23</v>
      </c>
      <c r="D23" s="3" t="s">
        <v>70</v>
      </c>
      <c r="E23" s="7"/>
    </row>
    <row r="24" spans="1:5" x14ac:dyDescent="0.25">
      <c r="A24" s="19" t="s">
        <v>100</v>
      </c>
      <c r="B24" s="20" t="s">
        <v>98</v>
      </c>
      <c r="C24" s="21" t="s">
        <v>24</v>
      </c>
      <c r="D24" s="3" t="s">
        <v>24</v>
      </c>
      <c r="E24" s="7"/>
    </row>
    <row r="25" spans="1:5" x14ac:dyDescent="0.25">
      <c r="A25" s="19" t="s">
        <v>100</v>
      </c>
      <c r="B25" s="20" t="s">
        <v>98</v>
      </c>
      <c r="C25" s="21" t="s">
        <v>25</v>
      </c>
      <c r="D25" s="3" t="s">
        <v>25</v>
      </c>
      <c r="E25" s="7"/>
    </row>
    <row r="26" spans="1:5" x14ac:dyDescent="0.25">
      <c r="A26" s="19" t="s">
        <v>100</v>
      </c>
      <c r="B26" s="20" t="s">
        <v>98</v>
      </c>
      <c r="C26" s="21" t="s">
        <v>26</v>
      </c>
      <c r="D26" s="3" t="s">
        <v>71</v>
      </c>
      <c r="E26" s="7"/>
    </row>
    <row r="27" spans="1:5" x14ac:dyDescent="0.25">
      <c r="A27" s="19" t="s">
        <v>100</v>
      </c>
      <c r="B27" s="20" t="s">
        <v>99</v>
      </c>
      <c r="C27" s="21" t="s">
        <v>27</v>
      </c>
      <c r="D27" s="3" t="s">
        <v>72</v>
      </c>
      <c r="E27" s="7"/>
    </row>
    <row r="28" spans="1:5" x14ac:dyDescent="0.25">
      <c r="A28" s="19" t="s">
        <v>100</v>
      </c>
      <c r="B28" s="20" t="s">
        <v>99</v>
      </c>
      <c r="C28" s="21" t="s">
        <v>28</v>
      </c>
      <c r="D28" s="3" t="s">
        <v>73</v>
      </c>
      <c r="E28" s="7"/>
    </row>
    <row r="29" spans="1:5" x14ac:dyDescent="0.25">
      <c r="A29" s="19" t="s">
        <v>100</v>
      </c>
      <c r="B29" s="20" t="s">
        <v>99</v>
      </c>
      <c r="C29" s="21" t="s">
        <v>29</v>
      </c>
      <c r="D29" s="3" t="s">
        <v>74</v>
      </c>
      <c r="E29" s="7"/>
    </row>
    <row r="30" spans="1:5" x14ac:dyDescent="0.25">
      <c r="A30" s="19" t="s">
        <v>100</v>
      </c>
      <c r="B30" s="20" t="s">
        <v>99</v>
      </c>
      <c r="C30" s="21" t="s">
        <v>30</v>
      </c>
      <c r="D30" s="3" t="s">
        <v>75</v>
      </c>
      <c r="E30" s="7"/>
    </row>
    <row r="31" spans="1:5" ht="15.75" thickBot="1" x14ac:dyDescent="0.3">
      <c r="A31" s="19" t="s">
        <v>100</v>
      </c>
      <c r="B31" s="20" t="s">
        <v>99</v>
      </c>
      <c r="C31" s="21" t="s">
        <v>31</v>
      </c>
      <c r="D31" s="3" t="s">
        <v>76</v>
      </c>
      <c r="E31" s="9"/>
    </row>
    <row r="32" spans="1:5" x14ac:dyDescent="0.25">
      <c r="A32" s="16" t="s">
        <v>101</v>
      </c>
      <c r="B32" s="17" t="s">
        <v>98</v>
      </c>
      <c r="C32" s="17" t="s">
        <v>32</v>
      </c>
      <c r="D32" s="4" t="s">
        <v>32</v>
      </c>
      <c r="E32" s="5"/>
    </row>
    <row r="33" spans="1:5" x14ac:dyDescent="0.25">
      <c r="A33" s="19" t="s">
        <v>101</v>
      </c>
      <c r="B33" s="20" t="s">
        <v>98</v>
      </c>
      <c r="C33" s="20" t="s">
        <v>33</v>
      </c>
      <c r="D33" s="6" t="s">
        <v>77</v>
      </c>
      <c r="E33" s="7"/>
    </row>
    <row r="34" spans="1:5" x14ac:dyDescent="0.25">
      <c r="A34" s="19" t="s">
        <v>101</v>
      </c>
      <c r="B34" s="20" t="s">
        <v>98</v>
      </c>
      <c r="C34" s="20" t="s">
        <v>34</v>
      </c>
      <c r="D34" s="6" t="s">
        <v>34</v>
      </c>
      <c r="E34" s="7"/>
    </row>
    <row r="35" spans="1:5" x14ac:dyDescent="0.25">
      <c r="A35" s="19" t="s">
        <v>101</v>
      </c>
      <c r="B35" s="20" t="s">
        <v>98</v>
      </c>
      <c r="C35" s="20" t="s">
        <v>35</v>
      </c>
      <c r="D35" s="6" t="s">
        <v>75</v>
      </c>
      <c r="E35" s="7"/>
    </row>
    <row r="36" spans="1:5" x14ac:dyDescent="0.25">
      <c r="A36" s="19" t="s">
        <v>101</v>
      </c>
      <c r="B36" s="20" t="s">
        <v>98</v>
      </c>
      <c r="C36" s="20" t="s">
        <v>36</v>
      </c>
      <c r="D36" s="6" t="s">
        <v>36</v>
      </c>
      <c r="E36" s="7"/>
    </row>
    <row r="37" spans="1:5" x14ac:dyDescent="0.25">
      <c r="A37" s="19" t="s">
        <v>101</v>
      </c>
      <c r="B37" s="20" t="s">
        <v>98</v>
      </c>
      <c r="C37" s="20" t="s">
        <v>37</v>
      </c>
      <c r="D37" s="6" t="s">
        <v>78</v>
      </c>
      <c r="E37" s="7"/>
    </row>
    <row r="38" spans="1:5" x14ac:dyDescent="0.25">
      <c r="A38" s="19" t="s">
        <v>101</v>
      </c>
      <c r="B38" s="20" t="s">
        <v>98</v>
      </c>
      <c r="C38" s="20" t="s">
        <v>38</v>
      </c>
      <c r="D38" s="6" t="s">
        <v>79</v>
      </c>
      <c r="E38" s="7"/>
    </row>
    <row r="39" spans="1:5" x14ac:dyDescent="0.25">
      <c r="A39" s="19" t="s">
        <v>101</v>
      </c>
      <c r="B39" s="20" t="s">
        <v>98</v>
      </c>
      <c r="C39" s="20" t="s">
        <v>39</v>
      </c>
      <c r="D39" s="6" t="s">
        <v>79</v>
      </c>
      <c r="E39" s="7"/>
    </row>
    <row r="40" spans="1:5" x14ac:dyDescent="0.25">
      <c r="A40" s="19" t="s">
        <v>101</v>
      </c>
      <c r="B40" s="20" t="s">
        <v>98</v>
      </c>
      <c r="C40" s="20" t="s">
        <v>40</v>
      </c>
      <c r="D40" s="6" t="s">
        <v>80</v>
      </c>
      <c r="E40" s="7"/>
    </row>
    <row r="41" spans="1:5" x14ac:dyDescent="0.25">
      <c r="A41" s="19" t="s">
        <v>101</v>
      </c>
      <c r="B41" s="20" t="s">
        <v>98</v>
      </c>
      <c r="C41" s="20" t="s">
        <v>41</v>
      </c>
      <c r="D41" s="6" t="s">
        <v>81</v>
      </c>
      <c r="E41" s="7"/>
    </row>
    <row r="42" spans="1:5" x14ac:dyDescent="0.25">
      <c r="A42" s="19" t="s">
        <v>101</v>
      </c>
      <c r="B42" s="20" t="s">
        <v>98</v>
      </c>
      <c r="C42" s="20" t="s">
        <v>42</v>
      </c>
      <c r="D42" s="6" t="s">
        <v>42</v>
      </c>
      <c r="E42" s="7"/>
    </row>
    <row r="43" spans="1:5" x14ac:dyDescent="0.25">
      <c r="A43" s="19" t="s">
        <v>101</v>
      </c>
      <c r="B43" s="20" t="s">
        <v>98</v>
      </c>
      <c r="C43" s="20" t="s">
        <v>43</v>
      </c>
      <c r="D43" s="6" t="s">
        <v>82</v>
      </c>
      <c r="E43" s="7"/>
    </row>
    <row r="44" spans="1:5" x14ac:dyDescent="0.25">
      <c r="A44" s="19" t="s">
        <v>101</v>
      </c>
      <c r="B44" s="20" t="s">
        <v>98</v>
      </c>
      <c r="C44" s="20" t="s">
        <v>44</v>
      </c>
      <c r="D44" s="6" t="s">
        <v>105</v>
      </c>
      <c r="E44" s="7"/>
    </row>
    <row r="45" spans="1:5" x14ac:dyDescent="0.25">
      <c r="A45" s="19" t="s">
        <v>101</v>
      </c>
      <c r="B45" s="20" t="s">
        <v>98</v>
      </c>
      <c r="C45" s="20" t="s">
        <v>45</v>
      </c>
      <c r="D45" s="6" t="s">
        <v>84</v>
      </c>
      <c r="E45" s="7"/>
    </row>
    <row r="46" spans="1:5" x14ac:dyDescent="0.25">
      <c r="A46" s="19" t="s">
        <v>101</v>
      </c>
      <c r="B46" s="27" t="s">
        <v>98</v>
      </c>
      <c r="C46" s="20" t="s">
        <v>103</v>
      </c>
      <c r="D46" s="6"/>
      <c r="E46" s="7"/>
    </row>
    <row r="47" spans="1:5" x14ac:dyDescent="0.25">
      <c r="A47" s="19" t="s">
        <v>101</v>
      </c>
      <c r="B47" s="20" t="s">
        <v>98</v>
      </c>
      <c r="C47" s="20" t="s">
        <v>46</v>
      </c>
      <c r="D47" s="6" t="s">
        <v>85</v>
      </c>
      <c r="E47" s="7"/>
    </row>
    <row r="48" spans="1:5" x14ac:dyDescent="0.25">
      <c r="A48" s="19" t="s">
        <v>101</v>
      </c>
      <c r="B48" s="20" t="s">
        <v>98</v>
      </c>
      <c r="C48" s="20" t="s">
        <v>47</v>
      </c>
      <c r="D48" s="6" t="s">
        <v>51</v>
      </c>
      <c r="E48" s="7"/>
    </row>
    <row r="49" spans="1:5" x14ac:dyDescent="0.25">
      <c r="A49" s="19" t="s">
        <v>101</v>
      </c>
      <c r="B49" s="20" t="s">
        <v>99</v>
      </c>
      <c r="C49" s="20" t="s">
        <v>48</v>
      </c>
      <c r="D49" s="6" t="s">
        <v>48</v>
      </c>
      <c r="E49" s="7"/>
    </row>
    <row r="50" spans="1:5" x14ac:dyDescent="0.25">
      <c r="A50" s="19" t="s">
        <v>101</v>
      </c>
      <c r="B50" s="20" t="s">
        <v>99</v>
      </c>
      <c r="C50" s="20" t="s">
        <v>49</v>
      </c>
      <c r="D50" s="6" t="s">
        <v>49</v>
      </c>
      <c r="E50" s="7"/>
    </row>
    <row r="51" spans="1:5" x14ac:dyDescent="0.25">
      <c r="A51" s="19" t="s">
        <v>101</v>
      </c>
      <c r="B51" s="20" t="s">
        <v>99</v>
      </c>
      <c r="C51" s="20" t="s">
        <v>50</v>
      </c>
      <c r="D51" s="6" t="s">
        <v>86</v>
      </c>
      <c r="E51" s="7"/>
    </row>
    <row r="52" spans="1:5" x14ac:dyDescent="0.25">
      <c r="A52" s="19" t="s">
        <v>101</v>
      </c>
      <c r="B52" s="20" t="s">
        <v>99</v>
      </c>
      <c r="C52" s="20" t="s">
        <v>51</v>
      </c>
      <c r="D52" s="6" t="s">
        <v>51</v>
      </c>
      <c r="E52" s="7"/>
    </row>
    <row r="53" spans="1:5" x14ac:dyDescent="0.25">
      <c r="A53" s="19" t="s">
        <v>101</v>
      </c>
      <c r="B53" s="20" t="s">
        <v>99</v>
      </c>
      <c r="C53" s="20" t="s">
        <v>52</v>
      </c>
      <c r="D53" s="6" t="s">
        <v>47</v>
      </c>
      <c r="E53" s="7"/>
    </row>
    <row r="54" spans="1:5" x14ac:dyDescent="0.25">
      <c r="A54" s="19" t="s">
        <v>101</v>
      </c>
      <c r="B54" s="20" t="s">
        <v>99</v>
      </c>
      <c r="C54" s="20" t="s">
        <v>53</v>
      </c>
      <c r="D54" s="6" t="s">
        <v>87</v>
      </c>
      <c r="E54" s="7"/>
    </row>
    <row r="55" spans="1:5" x14ac:dyDescent="0.25">
      <c r="A55" s="19" t="s">
        <v>101</v>
      </c>
      <c r="B55" s="20" t="s">
        <v>99</v>
      </c>
      <c r="C55" s="20" t="s">
        <v>54</v>
      </c>
      <c r="D55" s="3" t="s">
        <v>95</v>
      </c>
      <c r="E55" s="7"/>
    </row>
    <row r="56" spans="1:5" ht="15.75" thickBot="1" x14ac:dyDescent="0.3">
      <c r="A56" s="22" t="s">
        <v>101</v>
      </c>
      <c r="B56" s="23"/>
      <c r="C56" s="23" t="s">
        <v>102</v>
      </c>
      <c r="D56" s="8" t="s">
        <v>91</v>
      </c>
      <c r="E56" s="9"/>
    </row>
  </sheetData>
  <sheetProtection algorithmName="SHA-512" hashValue="U/aLzPvRXgW38c/BXiFp57A+3BnAl7ExadWKTMf3heuLc1Y3B+rc99pmxcoPpQ60AklDbiUD+LMFY4Ix1ZgNTg==" saltValue="B0JILUDmLAS/JaLMB+NgRg==" spinCount="100000" sheet="1" objects="1" selectLockedCells="1"/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4"/>
  <sheetViews>
    <sheetView workbookViewId="0">
      <selection sqref="A1:XFD1048576"/>
    </sheetView>
    <sheetView tabSelected="1" zoomScale="55" zoomScaleNormal="55" workbookViewId="1">
      <selection activeCell="E54" sqref="E54"/>
    </sheetView>
  </sheetViews>
  <sheetFormatPr baseColWidth="10" defaultColWidth="9.140625" defaultRowHeight="15" x14ac:dyDescent="0.25"/>
  <cols>
    <col min="2" max="2" width="12.28515625" customWidth="1"/>
    <col min="3" max="3" width="56" customWidth="1"/>
    <col min="5" max="5" width="11.85546875" hidden="1" customWidth="1"/>
    <col min="9" max="9" width="11.85546875" bestFit="1" customWidth="1"/>
  </cols>
  <sheetData>
    <row r="1" spans="1:6" ht="15.75" thickBot="1" x14ac:dyDescent="0.3">
      <c r="A1" s="11" t="s">
        <v>104</v>
      </c>
      <c r="B1" s="12" t="s">
        <v>97</v>
      </c>
      <c r="C1" s="13" t="s">
        <v>55</v>
      </c>
      <c r="D1" s="14" t="s">
        <v>88</v>
      </c>
      <c r="E1" s="15"/>
      <c r="F1" s="15"/>
    </row>
    <row r="2" spans="1:6" x14ac:dyDescent="0.25">
      <c r="A2" s="16" t="s">
        <v>98</v>
      </c>
      <c r="B2" s="17" t="s">
        <v>98</v>
      </c>
      <c r="C2" s="17" t="s">
        <v>59</v>
      </c>
      <c r="D2" s="18">
        <v>32600</v>
      </c>
      <c r="E2" s="15">
        <f>IFERROR(VLOOKUP($C2,'Aprobadas PLAN VIEJO'!$D$2:$E$55,2,FALSE),"")</f>
        <v>0</v>
      </c>
      <c r="F2" s="15"/>
    </row>
    <row r="3" spans="1:6" x14ac:dyDescent="0.25">
      <c r="A3" s="19" t="s">
        <v>98</v>
      </c>
      <c r="B3" s="20" t="s">
        <v>98</v>
      </c>
      <c r="C3" s="20" t="s">
        <v>2</v>
      </c>
      <c r="D3" s="21">
        <v>32601</v>
      </c>
      <c r="E3" s="15">
        <f>IFERROR(VLOOKUP($C3,'Aprobadas PLAN VIEJO'!$D$2:$E$55,2,FALSE),"")</f>
        <v>0</v>
      </c>
      <c r="F3" s="15"/>
    </row>
    <row r="4" spans="1:6" x14ac:dyDescent="0.25">
      <c r="A4" s="19" t="s">
        <v>98</v>
      </c>
      <c r="B4" s="20" t="s">
        <v>98</v>
      </c>
      <c r="C4" s="20" t="s">
        <v>7</v>
      </c>
      <c r="D4" s="21">
        <v>32602</v>
      </c>
      <c r="E4" s="15">
        <f>IFERROR(VLOOKUP($C4,'Aprobadas PLAN VIEJO'!$D$2:$E$55,2,FALSE),"")</f>
        <v>0</v>
      </c>
      <c r="F4" s="15"/>
    </row>
    <row r="5" spans="1:6" x14ac:dyDescent="0.25">
      <c r="A5" s="19" t="s">
        <v>98</v>
      </c>
      <c r="B5" s="20" t="s">
        <v>98</v>
      </c>
      <c r="C5" s="20" t="s">
        <v>57</v>
      </c>
      <c r="D5" s="21">
        <v>32603</v>
      </c>
      <c r="E5" s="15">
        <f>IFERROR(VLOOKUP($C5,'Aprobadas PLAN VIEJO'!$D$2:$E$55,2,FALSE),"")</f>
        <v>0</v>
      </c>
      <c r="F5" s="15"/>
    </row>
    <row r="6" spans="1:6" x14ac:dyDescent="0.25">
      <c r="A6" s="19" t="s">
        <v>98</v>
      </c>
      <c r="B6" s="20" t="s">
        <v>98</v>
      </c>
      <c r="C6" s="20" t="s">
        <v>58</v>
      </c>
      <c r="D6" s="21">
        <v>32604</v>
      </c>
      <c r="E6" s="15">
        <f>IFERROR(VLOOKUP($C6,'Aprobadas PLAN VIEJO'!$D$2:$E$55,2,FALSE),"")</f>
        <v>0</v>
      </c>
      <c r="F6" s="15"/>
    </row>
    <row r="7" spans="1:6" x14ac:dyDescent="0.25">
      <c r="A7" s="19" t="s">
        <v>98</v>
      </c>
      <c r="B7" s="20" t="s">
        <v>99</v>
      </c>
      <c r="C7" s="20" t="s">
        <v>63</v>
      </c>
      <c r="D7" s="21">
        <v>32605</v>
      </c>
      <c r="E7" s="15">
        <f>IFERROR(VLOOKUP($C7,'Aprobadas PLAN VIEJO'!$D$2:$E$55,2,FALSE),"")</f>
        <v>0</v>
      </c>
      <c r="F7" s="15"/>
    </row>
    <row r="8" spans="1:6" x14ac:dyDescent="0.25">
      <c r="A8" s="19" t="s">
        <v>98</v>
      </c>
      <c r="B8" s="20" t="s">
        <v>99</v>
      </c>
      <c r="C8" s="20" t="s">
        <v>68</v>
      </c>
      <c r="D8" s="21">
        <v>32606</v>
      </c>
      <c r="E8" s="15">
        <f>IFERROR(VLOOKUP($C8,'Aprobadas PLAN VIEJO'!$D$2:$E$55,2,FALSE),"")</f>
        <v>0</v>
      </c>
      <c r="F8" s="15"/>
    </row>
    <row r="9" spans="1:6" x14ac:dyDescent="0.25">
      <c r="A9" s="19" t="s">
        <v>98</v>
      </c>
      <c r="B9" s="20" t="s">
        <v>99</v>
      </c>
      <c r="C9" s="20" t="s">
        <v>62</v>
      </c>
      <c r="D9" s="21">
        <v>32607</v>
      </c>
      <c r="E9" s="15">
        <f>IFERROR(VLOOKUP($C9,'Aprobadas PLAN VIEJO'!$D$2:$E$55,2,FALSE),"")</f>
        <v>0</v>
      </c>
      <c r="F9" s="15"/>
    </row>
    <row r="10" spans="1:6" x14ac:dyDescent="0.25">
      <c r="A10" s="19" t="s">
        <v>98</v>
      </c>
      <c r="B10" s="20" t="s">
        <v>99</v>
      </c>
      <c r="C10" s="20" t="s">
        <v>61</v>
      </c>
      <c r="D10" s="21">
        <v>32608</v>
      </c>
      <c r="E10" s="15">
        <f>IFERROR(VLOOKUP($C10,'Aprobadas PLAN VIEJO'!$D$2:$E$55,2,FALSE),"")</f>
        <v>0</v>
      </c>
      <c r="F10" s="15"/>
    </row>
    <row r="11" spans="1:6" ht="15.75" thickBot="1" x14ac:dyDescent="0.3">
      <c r="A11" s="22" t="s">
        <v>98</v>
      </c>
      <c r="B11" s="23" t="s">
        <v>99</v>
      </c>
      <c r="C11" s="23" t="s">
        <v>80</v>
      </c>
      <c r="D11" s="24">
        <v>32609</v>
      </c>
      <c r="E11" s="15">
        <f>IFERROR(VLOOKUP($C11,'Aprobadas PLAN VIEJO'!$D$2:$E$55,2,FALSE),"")</f>
        <v>0</v>
      </c>
      <c r="F11" s="15"/>
    </row>
    <row r="12" spans="1:6" x14ac:dyDescent="0.25">
      <c r="A12" s="16" t="s">
        <v>99</v>
      </c>
      <c r="B12" s="17" t="s">
        <v>98</v>
      </c>
      <c r="C12" s="17" t="s">
        <v>24</v>
      </c>
      <c r="D12" s="18">
        <v>32610</v>
      </c>
      <c r="E12" s="15">
        <f>IFERROR(VLOOKUP($C12,'Aprobadas PLAN VIEJO'!$D$2:$E$55,2,FALSE),"")</f>
        <v>0</v>
      </c>
      <c r="F12" s="15"/>
    </row>
    <row r="13" spans="1:6" x14ac:dyDescent="0.25">
      <c r="A13" s="19" t="s">
        <v>99</v>
      </c>
      <c r="B13" s="20" t="s">
        <v>98</v>
      </c>
      <c r="C13" s="20" t="s">
        <v>64</v>
      </c>
      <c r="D13" s="21">
        <v>32611</v>
      </c>
      <c r="E13" s="15">
        <f>IFERROR(VLOOKUP($C13,'Aprobadas PLAN VIEJO'!$D$2:$E$55,2,FALSE),"")</f>
        <v>0</v>
      </c>
      <c r="F13" s="15"/>
    </row>
    <row r="14" spans="1:6" x14ac:dyDescent="0.25">
      <c r="A14" s="19" t="s">
        <v>99</v>
      </c>
      <c r="B14" s="20" t="s">
        <v>98</v>
      </c>
      <c r="C14" s="20" t="s">
        <v>87</v>
      </c>
      <c r="D14" s="21">
        <v>32612</v>
      </c>
      <c r="E14" s="15">
        <f>IFERROR(VLOOKUP($C14,'Aprobadas PLAN VIEJO'!$D$2:$E$55,2,FALSE),"")</f>
        <v>0</v>
      </c>
      <c r="F14" s="15"/>
    </row>
    <row r="15" spans="1:6" x14ac:dyDescent="0.25">
      <c r="A15" s="19" t="s">
        <v>99</v>
      </c>
      <c r="B15" s="20" t="s">
        <v>98</v>
      </c>
      <c r="C15" s="20" t="s">
        <v>66</v>
      </c>
      <c r="D15" s="21">
        <v>32613</v>
      </c>
      <c r="E15" s="15">
        <f>IFERROR(VLOOKUP($C15,'Aprobadas PLAN VIEJO'!$D$2:$E$55,2,FALSE),"")</f>
        <v>0</v>
      </c>
      <c r="F15" s="15"/>
    </row>
    <row r="16" spans="1:6" x14ac:dyDescent="0.25">
      <c r="A16" s="19" t="s">
        <v>99</v>
      </c>
      <c r="B16" s="20" t="s">
        <v>98</v>
      </c>
      <c r="C16" s="20" t="s">
        <v>71</v>
      </c>
      <c r="D16" s="21">
        <v>32614</v>
      </c>
      <c r="E16" s="15">
        <f>IFERROR(VLOOKUP($C16,'Aprobadas PLAN VIEJO'!$D$2:$E$55,2,FALSE),"")</f>
        <v>0</v>
      </c>
      <c r="F16" s="15"/>
    </row>
    <row r="17" spans="1:6" x14ac:dyDescent="0.25">
      <c r="A17" s="19" t="s">
        <v>99</v>
      </c>
      <c r="B17" s="20" t="s">
        <v>99</v>
      </c>
      <c r="C17" s="20" t="s">
        <v>65</v>
      </c>
      <c r="D17" s="21">
        <v>32615</v>
      </c>
      <c r="E17" s="15">
        <f>IF(OR('Aprobadas PLAN VIEJO'!E21="x",'Aprobadas PLAN VIEJO'!E14="x"),"X",0)</f>
        <v>0</v>
      </c>
      <c r="F17" s="15"/>
    </row>
    <row r="18" spans="1:6" x14ac:dyDescent="0.25">
      <c r="A18" s="19" t="s">
        <v>99</v>
      </c>
      <c r="B18" s="20" t="s">
        <v>99</v>
      </c>
      <c r="C18" s="20" t="s">
        <v>56</v>
      </c>
      <c r="D18" s="21">
        <v>32616</v>
      </c>
      <c r="E18" s="15">
        <f>IFERROR(VLOOKUP($C18,'Aprobadas PLAN VIEJO'!$D$2:$E$55,2,FALSE),"")</f>
        <v>0</v>
      </c>
      <c r="F18" s="15"/>
    </row>
    <row r="19" spans="1:6" x14ac:dyDescent="0.25">
      <c r="A19" s="19" t="s">
        <v>99</v>
      </c>
      <c r="B19" s="20" t="s">
        <v>99</v>
      </c>
      <c r="C19" s="20" t="s">
        <v>73</v>
      </c>
      <c r="D19" s="21">
        <v>32617</v>
      </c>
      <c r="E19" s="15">
        <f>IFERROR(VLOOKUP($C19,'Aprobadas PLAN VIEJO'!$D$2:$E$55,2,FALSE),"")</f>
        <v>0</v>
      </c>
      <c r="F19" s="15"/>
    </row>
    <row r="20" spans="1:6" x14ac:dyDescent="0.25">
      <c r="A20" s="19" t="s">
        <v>99</v>
      </c>
      <c r="B20" s="20" t="s">
        <v>99</v>
      </c>
      <c r="C20" s="20" t="s">
        <v>18</v>
      </c>
      <c r="D20" s="21">
        <v>32618</v>
      </c>
      <c r="E20" s="15">
        <f>IFERROR(VLOOKUP($C20,'Aprobadas PLAN VIEJO'!$D$2:$E$55,2,FALSE),"")</f>
        <v>0</v>
      </c>
      <c r="F20" s="15"/>
    </row>
    <row r="21" spans="1:6" ht="15.75" thickBot="1" x14ac:dyDescent="0.3">
      <c r="A21" s="22" t="s">
        <v>99</v>
      </c>
      <c r="B21" s="23" t="s">
        <v>99</v>
      </c>
      <c r="C21" s="23" t="s">
        <v>22</v>
      </c>
      <c r="D21" s="24">
        <v>32619</v>
      </c>
      <c r="E21" s="15">
        <f>IFERROR(VLOOKUP($C21,'Aprobadas PLAN VIEJO'!$D$2:$E$55,2,FALSE),"")</f>
        <v>0</v>
      </c>
      <c r="F21" s="15"/>
    </row>
    <row r="22" spans="1:6" x14ac:dyDescent="0.25">
      <c r="A22" s="16" t="s">
        <v>100</v>
      </c>
      <c r="B22" s="17" t="s">
        <v>98</v>
      </c>
      <c r="C22" s="17" t="s">
        <v>70</v>
      </c>
      <c r="D22" s="18">
        <v>32620</v>
      </c>
      <c r="E22" s="15">
        <f>IFERROR(VLOOKUP($C22,'Aprobadas PLAN VIEJO'!$D$2:$E$55,2,FALSE),"")</f>
        <v>0</v>
      </c>
      <c r="F22" s="15"/>
    </row>
    <row r="23" spans="1:6" x14ac:dyDescent="0.25">
      <c r="A23" s="19" t="s">
        <v>100</v>
      </c>
      <c r="B23" s="20" t="s">
        <v>98</v>
      </c>
      <c r="C23" s="20" t="s">
        <v>75</v>
      </c>
      <c r="D23" s="21">
        <v>32621</v>
      </c>
      <c r="E23" s="15">
        <f>IF(OR('Aprobadas PLAN VIEJO'!E30="X",'Aprobadas PLAN VIEJO'!E35="X"),"X",0)</f>
        <v>0</v>
      </c>
      <c r="F23" s="15"/>
    </row>
    <row r="24" spans="1:6" x14ac:dyDescent="0.25">
      <c r="A24" s="19" t="s">
        <v>100</v>
      </c>
      <c r="B24" s="20" t="s">
        <v>98</v>
      </c>
      <c r="C24" s="20" t="s">
        <v>89</v>
      </c>
      <c r="D24" s="21">
        <v>32622</v>
      </c>
      <c r="E24" s="15">
        <f>IFERROR(VLOOKUP($C24,'Aprobadas PLAN VIEJO'!$D$2:$E$55,2,FALSE),"")</f>
        <v>0</v>
      </c>
      <c r="F24" s="15"/>
    </row>
    <row r="25" spans="1:6" x14ac:dyDescent="0.25">
      <c r="A25" s="19" t="s">
        <v>100</v>
      </c>
      <c r="B25" s="20" t="s">
        <v>98</v>
      </c>
      <c r="C25" s="20" t="s">
        <v>60</v>
      </c>
      <c r="D25" s="21">
        <v>32623</v>
      </c>
      <c r="E25" s="15">
        <f>IFERROR(VLOOKUP($C25,'Aprobadas PLAN VIEJO'!$D$2:$E$55,2,FALSE),"")</f>
        <v>0</v>
      </c>
      <c r="F25" s="15"/>
    </row>
    <row r="26" spans="1:6" x14ac:dyDescent="0.25">
      <c r="A26" s="19" t="s">
        <v>100</v>
      </c>
      <c r="B26" s="20" t="s">
        <v>98</v>
      </c>
      <c r="C26" s="20" t="s">
        <v>25</v>
      </c>
      <c r="D26" s="21">
        <v>32624</v>
      </c>
      <c r="E26" s="15">
        <f>IFERROR(VLOOKUP($C26,'Aprobadas PLAN VIEJO'!$D$2:$E$55,2,FALSE),"")</f>
        <v>0</v>
      </c>
      <c r="F26" s="15"/>
    </row>
    <row r="27" spans="1:6" x14ac:dyDescent="0.25">
      <c r="A27" s="19" t="s">
        <v>100</v>
      </c>
      <c r="B27" s="20" t="s">
        <v>99</v>
      </c>
      <c r="C27" s="20" t="s">
        <v>36</v>
      </c>
      <c r="D27" s="21">
        <v>32625</v>
      </c>
      <c r="E27" s="15">
        <f>IFERROR(VLOOKUP($C27,'Aprobadas PLAN VIEJO'!$D$2:$E$55,2,FALSE),"")</f>
        <v>0</v>
      </c>
      <c r="F27" s="15"/>
    </row>
    <row r="28" spans="1:6" x14ac:dyDescent="0.25">
      <c r="A28" s="19" t="s">
        <v>100</v>
      </c>
      <c r="B28" s="20" t="s">
        <v>99</v>
      </c>
      <c r="C28" s="20" t="s">
        <v>76</v>
      </c>
      <c r="D28" s="21">
        <v>32626</v>
      </c>
      <c r="E28" s="15">
        <f>IFERROR(VLOOKUP($C28,'Aprobadas PLAN VIEJO'!$D$2:$E$55,2,FALSE),"")</f>
        <v>0</v>
      </c>
      <c r="F28" s="15"/>
    </row>
    <row r="29" spans="1:6" x14ac:dyDescent="0.25">
      <c r="A29" s="19" t="s">
        <v>100</v>
      </c>
      <c r="B29" s="20" t="s">
        <v>99</v>
      </c>
      <c r="C29" s="20" t="s">
        <v>13</v>
      </c>
      <c r="D29" s="21">
        <v>32627</v>
      </c>
      <c r="E29" s="15">
        <f>IFERROR(VLOOKUP($C29,'Aprobadas PLAN VIEJO'!$D$2:$E$55,2,FALSE),"")</f>
        <v>0</v>
      </c>
      <c r="F29" s="15"/>
    </row>
    <row r="30" spans="1:6" x14ac:dyDescent="0.25">
      <c r="A30" s="19" t="s">
        <v>100</v>
      </c>
      <c r="B30" s="20" t="s">
        <v>99</v>
      </c>
      <c r="C30" s="20" t="s">
        <v>74</v>
      </c>
      <c r="D30" s="21">
        <v>32628</v>
      </c>
      <c r="E30" s="15">
        <f>IFERROR(VLOOKUP($C30,'Aprobadas PLAN VIEJO'!$D$2:$E$55,2,FALSE),"")</f>
        <v>0</v>
      </c>
      <c r="F30" s="15"/>
    </row>
    <row r="31" spans="1:6" ht="15.75" thickBot="1" x14ac:dyDescent="0.3">
      <c r="A31" s="22" t="s">
        <v>100</v>
      </c>
      <c r="B31" s="23" t="s">
        <v>99</v>
      </c>
      <c r="C31" s="23" t="s">
        <v>72</v>
      </c>
      <c r="D31" s="24">
        <v>32629</v>
      </c>
      <c r="E31" s="15">
        <f>IFERROR(VLOOKUP($C31,'Aprobadas PLAN VIEJO'!$D$2:$E$55,2,FALSE),"")</f>
        <v>0</v>
      </c>
      <c r="F31" s="15"/>
    </row>
    <row r="32" spans="1:6" x14ac:dyDescent="0.25">
      <c r="A32" s="16" t="s">
        <v>101</v>
      </c>
      <c r="B32" s="17" t="s">
        <v>98</v>
      </c>
      <c r="C32" s="17" t="s">
        <v>90</v>
      </c>
      <c r="D32" s="18">
        <v>32630</v>
      </c>
      <c r="E32" s="15">
        <f>IFERROR(VLOOKUP($C32,'Aprobadas PLAN VIEJO'!$D$2:$E$55,2,FALSE),"")</f>
        <v>0</v>
      </c>
      <c r="F32" s="15"/>
    </row>
    <row r="33" spans="1:6" x14ac:dyDescent="0.25">
      <c r="A33" s="19" t="s">
        <v>101</v>
      </c>
      <c r="B33" s="20" t="s">
        <v>98</v>
      </c>
      <c r="C33" s="20" t="s">
        <v>32</v>
      </c>
      <c r="D33" s="21">
        <v>32642</v>
      </c>
      <c r="E33" s="15">
        <f>IFERROR(VLOOKUP($C33,'Aprobadas PLAN VIEJO'!$D$2:$E$55,2,FALSE),"")</f>
        <v>0</v>
      </c>
      <c r="F33" s="15"/>
    </row>
    <row r="34" spans="1:6" x14ac:dyDescent="0.25">
      <c r="A34" s="19" t="s">
        <v>101</v>
      </c>
      <c r="B34" s="20" t="s">
        <v>98</v>
      </c>
      <c r="C34" s="20" t="s">
        <v>91</v>
      </c>
      <c r="D34" s="21">
        <v>32652</v>
      </c>
      <c r="E34" s="15">
        <f>IFERROR(VLOOKUP($C34,'Aprobadas PLAN VIEJO'!$D$2:$E$56,2,FALSE),"")</f>
        <v>0</v>
      </c>
      <c r="F34" s="15"/>
    </row>
    <row r="35" spans="1:6" x14ac:dyDescent="0.25">
      <c r="A35" s="19" t="s">
        <v>101</v>
      </c>
      <c r="B35" s="20" t="s">
        <v>98</v>
      </c>
      <c r="C35" s="20" t="s">
        <v>69</v>
      </c>
      <c r="D35" s="21">
        <v>32631</v>
      </c>
      <c r="E35" s="15">
        <f>IFERROR(VLOOKUP($C35,'Aprobadas PLAN VIEJO'!$D$2:$E$55,2,FALSE),"")</f>
        <v>0</v>
      </c>
      <c r="F35" s="15"/>
    </row>
    <row r="36" spans="1:6" x14ac:dyDescent="0.25">
      <c r="A36" s="19" t="s">
        <v>101</v>
      </c>
      <c r="B36" s="20" t="s">
        <v>98</v>
      </c>
      <c r="C36" s="20" t="s">
        <v>81</v>
      </c>
      <c r="D36" s="21">
        <v>32632</v>
      </c>
      <c r="E36" s="15">
        <f>IFERROR(VLOOKUP($C36,'Aprobadas PLAN VIEJO'!$D$2:$E$55,2,FALSE),"")</f>
        <v>0</v>
      </c>
      <c r="F36" s="15"/>
    </row>
    <row r="37" spans="1:6" x14ac:dyDescent="0.25">
      <c r="A37" s="19" t="s">
        <v>101</v>
      </c>
      <c r="B37" s="20" t="s">
        <v>98</v>
      </c>
      <c r="C37" s="20" t="s">
        <v>92</v>
      </c>
      <c r="D37" s="21">
        <v>32633</v>
      </c>
      <c r="E37" s="15" t="str">
        <f>IFERROR(VLOOKUP($C37,'Aprobadas PLAN VIEJO'!$D$2:$E$55,2,FALSE),"")</f>
        <v/>
      </c>
      <c r="F37" s="15"/>
    </row>
    <row r="38" spans="1:6" x14ac:dyDescent="0.25">
      <c r="A38" s="19" t="s">
        <v>101</v>
      </c>
      <c r="B38" s="20" t="s">
        <v>98</v>
      </c>
      <c r="C38" s="20" t="s">
        <v>84</v>
      </c>
      <c r="D38" s="21">
        <v>32634</v>
      </c>
      <c r="E38" s="15">
        <f>IFERROR(VLOOKUP($C38,'Aprobadas PLAN VIEJO'!$D$2:$E$55,2,FALSE),"")</f>
        <v>0</v>
      </c>
      <c r="F38" s="15"/>
    </row>
    <row r="39" spans="1:6" x14ac:dyDescent="0.25">
      <c r="A39" s="19" t="s">
        <v>101</v>
      </c>
      <c r="B39" s="20" t="s">
        <v>98</v>
      </c>
      <c r="C39" s="20" t="s">
        <v>67</v>
      </c>
      <c r="D39" s="21">
        <v>32635</v>
      </c>
      <c r="E39" s="15">
        <f>IFERROR(VLOOKUP($C39,'Aprobadas PLAN VIEJO'!$D$2:$E$55,2,FALSE),"")</f>
        <v>0</v>
      </c>
      <c r="F39" s="15"/>
    </row>
    <row r="40" spans="1:6" x14ac:dyDescent="0.25">
      <c r="A40" s="19" t="s">
        <v>101</v>
      </c>
      <c r="B40" s="20" t="s">
        <v>98</v>
      </c>
      <c r="C40" s="20" t="s">
        <v>82</v>
      </c>
      <c r="D40" s="21">
        <v>32636</v>
      </c>
      <c r="E40" s="15">
        <f>IFERROR(VLOOKUP($C40,'Aprobadas PLAN VIEJO'!$D$2:$E$55,2,FALSE),"")</f>
        <v>0</v>
      </c>
      <c r="F40" s="15"/>
    </row>
    <row r="41" spans="1:6" x14ac:dyDescent="0.25">
      <c r="A41" s="19" t="s">
        <v>101</v>
      </c>
      <c r="B41" s="20" t="s">
        <v>98</v>
      </c>
      <c r="C41" s="20" t="s">
        <v>93</v>
      </c>
      <c r="D41" s="21">
        <v>32637</v>
      </c>
      <c r="E41" s="15" t="str">
        <f>IFERROR(VLOOKUP($C41,'Aprobadas PLAN VIEJO'!$D$2:$E$55,2,FALSE),"")</f>
        <v/>
      </c>
      <c r="F41" s="15"/>
    </row>
    <row r="42" spans="1:6" x14ac:dyDescent="0.25">
      <c r="A42" s="19" t="s">
        <v>101</v>
      </c>
      <c r="B42" s="20" t="s">
        <v>98</v>
      </c>
      <c r="C42" s="20" t="s">
        <v>34</v>
      </c>
      <c r="D42" s="21">
        <v>32638</v>
      </c>
      <c r="E42" s="15">
        <f>IFERROR(VLOOKUP($C42,'Aprobadas PLAN VIEJO'!$D$2:$E$55,2,FALSE),"")</f>
        <v>0</v>
      </c>
      <c r="F42" s="15"/>
    </row>
    <row r="43" spans="1:6" x14ac:dyDescent="0.25">
      <c r="A43" s="19" t="s">
        <v>101</v>
      </c>
      <c r="B43" s="20" t="s">
        <v>98</v>
      </c>
      <c r="C43" s="20" t="s">
        <v>78</v>
      </c>
      <c r="D43" s="21">
        <v>32639</v>
      </c>
      <c r="E43" s="15">
        <f>IFERROR(VLOOKUP($C43,'Aprobadas PLAN VIEJO'!$D$2:$E$55,2,FALSE),"")</f>
        <v>0</v>
      </c>
      <c r="F43" s="15"/>
    </row>
    <row r="44" spans="1:6" x14ac:dyDescent="0.25">
      <c r="A44" s="19" t="s">
        <v>101</v>
      </c>
      <c r="B44" s="20" t="s">
        <v>98</v>
      </c>
      <c r="C44" s="20" t="s">
        <v>85</v>
      </c>
      <c r="D44" s="21">
        <v>32640</v>
      </c>
      <c r="E44" s="15">
        <f>IFERROR(VLOOKUP($C44,'Aprobadas PLAN VIEJO'!$D$2:$E$55,2,FALSE),"")</f>
        <v>0</v>
      </c>
      <c r="F44" s="15"/>
    </row>
    <row r="45" spans="1:6" x14ac:dyDescent="0.25">
      <c r="A45" s="19" t="s">
        <v>101</v>
      </c>
      <c r="B45" s="20" t="s">
        <v>98</v>
      </c>
      <c r="C45" s="20" t="s">
        <v>47</v>
      </c>
      <c r="D45" s="21">
        <v>32641</v>
      </c>
      <c r="E45" s="15">
        <f>IF(OR('Aprobadas PLAN VIEJO'!E48="x",'Aprobadas PLAN VIEJO'!E53="x"),"x",0)</f>
        <v>0</v>
      </c>
      <c r="F45" s="15"/>
    </row>
    <row r="46" spans="1:6" x14ac:dyDescent="0.25">
      <c r="A46" s="19" t="s">
        <v>101</v>
      </c>
      <c r="B46" s="20" t="s">
        <v>99</v>
      </c>
      <c r="C46" s="20" t="s">
        <v>86</v>
      </c>
      <c r="D46" s="21">
        <v>32643</v>
      </c>
      <c r="E46" s="15">
        <f>IFERROR(VLOOKUP($C46,'Aprobadas PLAN VIEJO'!$D$2:$E$55,2,FALSE),"")</f>
        <v>0</v>
      </c>
      <c r="F46" s="15"/>
    </row>
    <row r="47" spans="1:6" x14ac:dyDescent="0.25">
      <c r="A47" s="19" t="s">
        <v>101</v>
      </c>
      <c r="B47" s="20" t="s">
        <v>99</v>
      </c>
      <c r="C47" s="20" t="s">
        <v>94</v>
      </c>
      <c r="D47" s="21">
        <v>32644</v>
      </c>
      <c r="E47" s="15" t="str">
        <f>IFERROR(VLOOKUP($C47,'Aprobadas PLAN VIEJO'!$D$2:$E$55,2,FALSE),"")</f>
        <v/>
      </c>
      <c r="F47" s="15"/>
    </row>
    <row r="48" spans="1:6" x14ac:dyDescent="0.25">
      <c r="A48" s="19" t="s">
        <v>101</v>
      </c>
      <c r="B48" s="20" t="s">
        <v>99</v>
      </c>
      <c r="C48" s="20" t="s">
        <v>83</v>
      </c>
      <c r="D48" s="21">
        <v>32645</v>
      </c>
      <c r="E48" s="15" t="str">
        <f>IFERROR(VLOOKUP($C48,'Aprobadas PLAN VIEJO'!$D$2:$E$55,2,FALSE),"")</f>
        <v/>
      </c>
      <c r="F48" s="15"/>
    </row>
    <row r="49" spans="1:6" x14ac:dyDescent="0.25">
      <c r="A49" s="19" t="s">
        <v>101</v>
      </c>
      <c r="B49" s="20" t="s">
        <v>99</v>
      </c>
      <c r="C49" s="20" t="s">
        <v>95</v>
      </c>
      <c r="D49" s="21">
        <v>32646</v>
      </c>
      <c r="E49" s="15">
        <f>IFERROR(VLOOKUP($C49,'Aprobadas PLAN VIEJO'!$D$2:$E$55,2,FALSE),"")</f>
        <v>0</v>
      </c>
      <c r="F49" s="15"/>
    </row>
    <row r="50" spans="1:6" x14ac:dyDescent="0.25">
      <c r="A50" s="19" t="s">
        <v>101</v>
      </c>
      <c r="B50" s="20" t="s">
        <v>99</v>
      </c>
      <c r="C50" s="20" t="s">
        <v>49</v>
      </c>
      <c r="D50" s="21">
        <v>32647</v>
      </c>
      <c r="E50" s="15">
        <f>IF(OR('Aprobadas PLAN VIEJO'!E44="x",'Aprobadas PLAN VIEJO'!E50="x"),"x",0)</f>
        <v>0</v>
      </c>
      <c r="F50" s="15"/>
    </row>
    <row r="51" spans="1:6" x14ac:dyDescent="0.25">
      <c r="A51" s="19" t="s">
        <v>101</v>
      </c>
      <c r="B51" s="20" t="s">
        <v>99</v>
      </c>
      <c r="C51" s="20" t="s">
        <v>79</v>
      </c>
      <c r="D51" s="21">
        <v>32648</v>
      </c>
      <c r="E51" s="15">
        <f>IF(OR('Aprobadas PLAN VIEJO'!E38="x",'Aprobadas PLAN VIEJO'!E39="X"),"X",0)</f>
        <v>0</v>
      </c>
      <c r="F51" s="15"/>
    </row>
    <row r="52" spans="1:6" x14ac:dyDescent="0.25">
      <c r="A52" s="19" t="s">
        <v>101</v>
      </c>
      <c r="B52" s="20" t="s">
        <v>99</v>
      </c>
      <c r="C52" s="20" t="s">
        <v>51</v>
      </c>
      <c r="D52" s="21">
        <v>32649</v>
      </c>
      <c r="E52" s="15">
        <f>IF(OR('Aprobadas PLAN VIEJO'!E52="x",'Aprobadas PLAN VIEJO'!E53="x"),"x",0)</f>
        <v>0</v>
      </c>
      <c r="F52" s="15"/>
    </row>
    <row r="53" spans="1:6" x14ac:dyDescent="0.25">
      <c r="A53" s="19" t="s">
        <v>101</v>
      </c>
      <c r="B53" s="20" t="s">
        <v>99</v>
      </c>
      <c r="C53" s="20" t="s">
        <v>48</v>
      </c>
      <c r="D53" s="21">
        <v>32650</v>
      </c>
      <c r="E53" s="15">
        <f>IFERROR(VLOOKUP($C53,'Aprobadas PLAN VIEJO'!$D$2:$E$55,2,FALSE),"")</f>
        <v>0</v>
      </c>
      <c r="F53" s="15"/>
    </row>
    <row r="54" spans="1:6" ht="15.75" thickBot="1" x14ac:dyDescent="0.3">
      <c r="A54" s="22" t="s">
        <v>101</v>
      </c>
      <c r="B54" s="23" t="s">
        <v>99</v>
      </c>
      <c r="C54" s="23" t="s">
        <v>42</v>
      </c>
      <c r="D54" s="24">
        <v>32651</v>
      </c>
      <c r="E54" s="15">
        <f>IFERROR(VLOOKUP($C54,'Aprobadas PLAN VIEJO'!$D$2:$E$55,2,FALSE),"")</f>
        <v>0</v>
      </c>
      <c r="F54" s="15"/>
    </row>
  </sheetData>
  <sheetProtection algorithmName="SHA-512" hashValue="xxo7/STmqdahhPyu8sN6H4Je87f+1jxJQffOq1TyElfizj7iaY7znVmWbGRqzUNz/PpZGS8IvvuT++nt5WMjTw==" saltValue="3dG8xHTV01UXz7U9Zmog6Q==" spinCount="100000" sheet="1" objects="1" selectLockedCells="1" selectUnlockedCells="1"/>
  <conditionalFormatting sqref="C19:C54">
    <cfRule type="expression" dxfId="1" priority="3" stopIfTrue="1">
      <formula>" =ESNUMERO(COINCIDIR(A2, FILTRAR(ADAPTACIONES!B:B, ADAPTACIONES!C:C=""Sí""), 0))"</formula>
    </cfRule>
  </conditionalFormatting>
  <conditionalFormatting sqref="C2:C54">
    <cfRule type="expression" dxfId="0" priority="2">
      <formula>$E2="X"</formula>
    </cfRule>
  </conditionalFormatting>
  <pageMargins left="0.75" right="0.75" top="1" bottom="1" header="0.5" footer="0.5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Aprobadas PLAN VIEJO</vt:lpstr>
      <vt:lpstr>Adaptadas PLAN NUEVO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Montaner</dc:creator>
  <cp:lastModifiedBy>Usuario de Windows</cp:lastModifiedBy>
  <dcterms:created xsi:type="dcterms:W3CDTF">2025-06-09T11:13:56Z</dcterms:created>
  <dcterms:modified xsi:type="dcterms:W3CDTF">2026-07-15T10:59:54Z</dcterms:modified>
</cp:coreProperties>
</file>